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AEBF3B08-B158-4457-9A39-1C414C19EE5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<sst xmlns="http://schemas.openxmlformats.org/spreadsheetml/2006/main" count="1743" uniqueCount="1174">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</sst>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132</v>
      </c>
      <c r="B10" s="147"/>
      <c r="C10" s="147"/>
      <c r="D10" s="143" t="str">
        <f>VLOOKUP(A10,listado,2,0)</f>
        <v>Experto/a 3</v>
      </c>
      <c r="E10" s="143"/>
      <c r="F10" s="143"/>
      <c r="G10" s="180" t="str">
        <f>VLOOKUP(A10,listado,3,0)</f>
        <v>Consultor/a arquitecto/a SW/Empresarial</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Se requieren al menos las siguientes certificaciones:
- API OWNER
- Scrum Master
- Scrum Foundations</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10  años de experiencia profesional global</v>
      </c>
      <c r="C19" s="113"/>
      <c r="D19" s="113"/>
      <c r="E19" s="113"/>
      <c r="F19" s="113"/>
      <c r="G19" s="113"/>
      <c r="H19" s="113"/>
      <c r="I19" s="62"/>
      <c r="J19" s="95"/>
      <c r="K19" s="95"/>
      <c r="L19" s="96"/>
    </row>
    <row r="20" spans="1:12" s="2" customFormat="1" ht="60" customHeight="1" thickBot="1" x14ac:dyDescent="0.3">
      <c r="A20" s="49" t="s">
        <v>38</v>
      </c>
      <c r="B20" s="112" t="str">
        <f>VLOOKUP(A10,listado,7,0)</f>
        <v>Al menos 8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4 años de experiencia en proyectos TI como arquitecto Software</v>
      </c>
      <c r="C21" s="112"/>
      <c r="D21" s="112"/>
      <c r="E21" s="112"/>
      <c r="F21" s="112"/>
      <c r="G21" s="112"/>
      <c r="H21" s="112"/>
      <c r="I21" s="62"/>
      <c r="J21" s="95"/>
      <c r="K21" s="95"/>
      <c r="L21" s="96"/>
    </row>
    <row r="22" spans="1:12" s="2" customFormat="1" ht="60" customHeight="1" thickBot="1" x14ac:dyDescent="0.3">
      <c r="A22" s="49" t="s">
        <v>40</v>
      </c>
      <c r="B22" s="112" t="str">
        <f>VLOOKUP(A10,listado,9,0)</f>
        <v>Al menos 5 años de experiencia en como Jefe de proyecto o responsable de desarrollos informaticos con Java (también se admite como experiencia si además de Java se ha trabajado con  .Net)</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65.400000000000006" customHeight="1" thickBot="1" x14ac:dyDescent="0.3">
      <c r="A24" s="97">
        <f>VLOOKUP(A10,listado,10,0)</f>
        <v>0</v>
      </c>
      <c r="B24" s="98"/>
      <c r="C24" s="98"/>
      <c r="D24" s="98"/>
      <c r="E24" s="98"/>
      <c r="F24" s="98"/>
      <c r="G24" s="98"/>
      <c r="H24" s="99"/>
      <c r="I24" s="62"/>
      <c r="J24" s="95"/>
      <c r="K24" s="95"/>
      <c r="L24" s="96"/>
    </row>
    <row r="25" spans="1:12" s="2" customFormat="1" ht="65.400000000000006" customHeight="1" thickBot="1" x14ac:dyDescent="0.3">
      <c r="A25" s="97">
        <f>VLOOKUP(A10,listado,11,0)</f>
        <v>0</v>
      </c>
      <c r="B25" s="98"/>
      <c r="C25" s="98"/>
      <c r="D25" s="98"/>
      <c r="E25" s="98"/>
      <c r="F25" s="98"/>
      <c r="G25" s="98"/>
      <c r="H25" s="99"/>
      <c r="I25" s="62"/>
      <c r="J25" s="95"/>
      <c r="K25" s="95"/>
      <c r="L25" s="96"/>
    </row>
    <row r="26" spans="1:12" s="2" customFormat="1" ht="65.400000000000006" customHeight="1" thickBot="1" x14ac:dyDescent="0.3">
      <c r="A26" s="97">
        <f>VLOOKUP(A10,listado,12,0)</f>
        <v>0</v>
      </c>
      <c r="B26" s="98"/>
      <c r="C26" s="98"/>
      <c r="D26" s="98"/>
      <c r="E26" s="98"/>
      <c r="F26" s="98"/>
      <c r="G26" s="98"/>
      <c r="H26" s="99"/>
      <c r="I26" s="62"/>
      <c r="J26" s="95"/>
      <c r="K26" s="95"/>
      <c r="L26" s="96"/>
    </row>
    <row r="27" spans="1:12" s="2" customFormat="1" ht="65.400000000000006" customHeight="1" thickBot="1" x14ac:dyDescent="0.3">
      <c r="A27" s="97">
        <f>VLOOKUP(A10,listado,13,0)</f>
        <v>0</v>
      </c>
      <c r="B27" s="98"/>
      <c r="C27" s="98"/>
      <c r="D27" s="98"/>
      <c r="E27" s="98"/>
      <c r="F27" s="98"/>
      <c r="G27" s="98"/>
      <c r="H27" s="99"/>
      <c r="I27" s="62"/>
      <c r="J27" s="95"/>
      <c r="K27" s="95"/>
      <c r="L27" s="96"/>
    </row>
    <row r="28" spans="1:12" s="2" customFormat="1" ht="65.400000000000006" customHeight="1" thickBot="1" x14ac:dyDescent="0.3">
      <c r="A28" s="97">
        <f>VLOOKUP(A10,listado,14,0)</f>
        <v>0</v>
      </c>
      <c r="B28" s="98"/>
      <c r="C28" s="98"/>
      <c r="D28" s="98"/>
      <c r="E28" s="98"/>
      <c r="F28" s="98"/>
      <c r="G28" s="98"/>
      <c r="H28" s="99"/>
      <c r="I28" s="62"/>
      <c r="J28" s="95"/>
      <c r="K28" s="95"/>
      <c r="L28" s="96"/>
    </row>
    <row r="29" spans="1:12" s="2" customFormat="1" ht="65.400000000000006"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HB7pgAw3/ptV7V6iNfQR/HX3tsPO7rDar/3Q53jdcbvbEhOfSqKGq+Vo5splXb+T/8ei+pn0GXXSAUkxHFJ/CA==" saltValue="ftYYwPUPIRAruD7/IRURK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2024-04-26T18:11:59Z</dcterms:modified>
</cp:coreProperties>
</file>